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</sheets>
  <definedNames>
    <definedName name="_xlnm.Print_Area" localSheetId="0">'Sheet1'!$A$1:$P$62</definedName>
  </definedNames>
  <calcPr fullCalcOnLoad="1"/>
</workbook>
</file>

<file path=xl/comments1.xml><?xml version="1.0" encoding="utf-8"?>
<comments xmlns="http://schemas.openxmlformats.org/spreadsheetml/2006/main">
  <authors>
    <author>John</author>
  </authors>
  <commentList>
    <comment ref="I4" authorId="0">
      <text>
        <r>
          <rPr>
            <b/>
            <sz val="10"/>
            <rFont val="Tahoma"/>
            <family val="2"/>
          </rPr>
          <t>Pre-calculated</t>
        </r>
        <r>
          <rPr>
            <sz val="10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Pre-calculated</t>
        </r>
        <r>
          <rPr>
            <sz val="10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10"/>
            <rFont val="Tahoma"/>
            <family val="2"/>
          </rPr>
          <t>Pre-calculated</t>
        </r>
        <r>
          <rPr>
            <sz val="10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10"/>
            <rFont val="Tahoma"/>
            <family val="2"/>
          </rPr>
          <t>Pre-calculated</t>
        </r>
        <r>
          <rPr>
            <sz val="10"/>
            <rFont val="Tahoma"/>
            <family val="2"/>
          </rPr>
          <t xml:space="preserve">
</t>
        </r>
      </text>
    </comment>
    <comment ref="K11" authorId="0">
      <text>
        <r>
          <rPr>
            <sz val="10"/>
            <rFont val="Tahoma"/>
            <family val="2"/>
          </rPr>
          <t>15 minute test = 1/4 hour
Take 2 cm X 4 = 8 cm
Drop in Water = 8 cm/hr</t>
        </r>
      </text>
    </comment>
    <comment ref="L11" authorId="0">
      <text>
        <r>
          <rPr>
            <sz val="10"/>
            <rFont val="Tahoma"/>
            <family val="2"/>
          </rPr>
          <t>15 minute test = 1/4 hour
Take 2.1 cm X 4 = 8.4 cm
Drop in water = 8.4 cm/hr</t>
        </r>
      </text>
    </comment>
    <comment ref="D30" authorId="0">
      <text>
        <r>
          <rPr>
            <b/>
            <sz val="10"/>
            <rFont val="Tahoma"/>
            <family val="2"/>
          </rPr>
          <t>Last Test - 1 Hour Reading</t>
        </r>
        <r>
          <rPr>
            <sz val="10"/>
            <rFont val="Tahoma"/>
            <family val="2"/>
          </rPr>
          <t xml:space="preserve">
</t>
        </r>
      </text>
    </comment>
    <comment ref="F12" authorId="0">
      <text>
        <r>
          <rPr>
            <sz val="10"/>
            <rFont val="Tahoma"/>
            <family val="2"/>
          </rPr>
          <t>You will calculate this rate from Mariotte Tube volume.  If not using Mariotte Tubes, enter cm drop here.</t>
        </r>
      </text>
    </comment>
    <comment ref="H12" authorId="0">
      <text>
        <r>
          <rPr>
            <sz val="10"/>
            <rFont val="Tahoma"/>
            <family val="2"/>
          </rPr>
          <t xml:space="preserve">You will calculate this rate from Mariotte Tube volume.  If not using Mariotte Tubes, enter cm drop here.
</t>
        </r>
      </text>
    </comment>
    <comment ref="G11" authorId="0">
      <text>
        <r>
          <rPr>
            <sz val="10"/>
            <rFont val="Tahoma"/>
            <family val="2"/>
          </rPr>
          <t>Enter actual site glass reading.</t>
        </r>
      </text>
    </comment>
    <comment ref="I11" authorId="0">
      <text>
        <r>
          <rPr>
            <sz val="10"/>
            <rFont val="Tahoma"/>
            <family val="2"/>
          </rPr>
          <t>Enter actual site glass reading.</t>
        </r>
      </text>
    </comment>
    <comment ref="E25" authorId="0">
      <text>
        <r>
          <rPr>
            <b/>
            <sz val="10"/>
            <rFont val="Tahoma"/>
            <family val="2"/>
          </rPr>
          <t>Note- Test time changed to 1/2 hour period</t>
        </r>
      </text>
    </comment>
    <comment ref="E27" authorId="0">
      <text>
        <r>
          <rPr>
            <b/>
            <sz val="10"/>
            <rFont val="Tahoma"/>
            <family val="2"/>
          </rPr>
          <t>Note- Test time changed to 1 hour period</t>
        </r>
      </text>
    </comment>
    <comment ref="G13" authorId="0">
      <text>
        <r>
          <rPr>
            <sz val="10"/>
            <rFont val="Tahoma"/>
            <family val="2"/>
          </rPr>
          <t>Enter actual site glass reading.</t>
        </r>
      </text>
    </comment>
    <comment ref="G15" authorId="0">
      <text>
        <r>
          <rPr>
            <sz val="10"/>
            <rFont val="Tahoma"/>
            <family val="2"/>
          </rPr>
          <t>Enter actual site glass reading.</t>
        </r>
      </text>
    </comment>
    <comment ref="G17" authorId="0">
      <text>
        <r>
          <rPr>
            <sz val="10"/>
            <rFont val="Tahoma"/>
            <family val="2"/>
          </rPr>
          <t>Enter actual site glass reading.</t>
        </r>
      </text>
    </comment>
    <comment ref="G19" authorId="0">
      <text>
        <r>
          <rPr>
            <sz val="10"/>
            <rFont val="Tahoma"/>
            <family val="2"/>
          </rPr>
          <t>Enter actual site glass reading.</t>
        </r>
      </text>
    </comment>
    <comment ref="G21" authorId="0">
      <text>
        <r>
          <rPr>
            <sz val="10"/>
            <rFont val="Tahoma"/>
            <family val="2"/>
          </rPr>
          <t>Enter actual site glass reading.</t>
        </r>
      </text>
    </comment>
    <comment ref="G23" authorId="0">
      <text>
        <r>
          <rPr>
            <sz val="10"/>
            <rFont val="Tahoma"/>
            <family val="2"/>
          </rPr>
          <t>Enter actual site glass reading.</t>
        </r>
      </text>
    </comment>
    <comment ref="G25" authorId="0">
      <text>
        <r>
          <rPr>
            <sz val="10"/>
            <rFont val="Tahoma"/>
            <family val="2"/>
          </rPr>
          <t>Enter actual site glass reading.</t>
        </r>
      </text>
    </comment>
    <comment ref="G27" authorId="0">
      <text>
        <r>
          <rPr>
            <sz val="10"/>
            <rFont val="Tahoma"/>
            <family val="2"/>
          </rPr>
          <t>Enter actual site glass reading.</t>
        </r>
      </text>
    </comment>
    <comment ref="G29" authorId="0">
      <text>
        <r>
          <rPr>
            <sz val="10"/>
            <rFont val="Tahoma"/>
            <family val="2"/>
          </rPr>
          <t>Enter actual site glass reading.</t>
        </r>
      </text>
    </comment>
    <comment ref="I13" authorId="0">
      <text>
        <r>
          <rPr>
            <sz val="10"/>
            <rFont val="Tahoma"/>
            <family val="2"/>
          </rPr>
          <t>Enter actual site glass reading.</t>
        </r>
      </text>
    </comment>
    <comment ref="I15" authorId="0">
      <text>
        <r>
          <rPr>
            <sz val="10"/>
            <rFont val="Tahoma"/>
            <family val="2"/>
          </rPr>
          <t>Enter actual site glass reading.</t>
        </r>
      </text>
    </comment>
    <comment ref="I17" authorId="0">
      <text>
        <r>
          <rPr>
            <sz val="10"/>
            <rFont val="Tahoma"/>
            <family val="2"/>
          </rPr>
          <t>Enter actual site glass reading.</t>
        </r>
      </text>
    </comment>
    <comment ref="I19" authorId="0">
      <text>
        <r>
          <rPr>
            <sz val="10"/>
            <rFont val="Tahoma"/>
            <family val="2"/>
          </rPr>
          <t>Enter actual site glass reading.</t>
        </r>
      </text>
    </comment>
    <comment ref="I21" authorId="0">
      <text>
        <r>
          <rPr>
            <sz val="10"/>
            <rFont val="Tahoma"/>
            <family val="2"/>
          </rPr>
          <t>Enter actual site glass reading.</t>
        </r>
      </text>
    </comment>
    <comment ref="I23" authorId="0">
      <text>
        <r>
          <rPr>
            <sz val="10"/>
            <rFont val="Tahoma"/>
            <family val="2"/>
          </rPr>
          <t>Enter actual site glass reading.</t>
        </r>
      </text>
    </comment>
    <comment ref="I25" authorId="0">
      <text>
        <r>
          <rPr>
            <sz val="10"/>
            <rFont val="Tahoma"/>
            <family val="2"/>
          </rPr>
          <t>Enter actual site glass reading.</t>
        </r>
      </text>
    </comment>
    <comment ref="I27" authorId="0">
      <text>
        <r>
          <rPr>
            <sz val="10"/>
            <rFont val="Tahoma"/>
            <family val="2"/>
          </rPr>
          <t>Enter actual site glass reading.</t>
        </r>
      </text>
    </comment>
    <comment ref="I29" authorId="0">
      <text>
        <r>
          <rPr>
            <sz val="10"/>
            <rFont val="Tahoma"/>
            <family val="2"/>
          </rPr>
          <t>Enter actual site glass reading.</t>
        </r>
      </text>
    </comment>
  </commentList>
</comments>
</file>

<file path=xl/sharedStrings.xml><?xml version="1.0" encoding="utf-8"?>
<sst xmlns="http://schemas.openxmlformats.org/spreadsheetml/2006/main" count="91" uniqueCount="43">
  <si>
    <t>Trial #</t>
  </si>
  <si>
    <t>Inner Ring</t>
  </si>
  <si>
    <t>Time HR:MIN</t>
  </si>
  <si>
    <t>Liquid Temp C</t>
  </si>
  <si>
    <t>Annular Space Reading cm</t>
  </si>
  <si>
    <t>Project Identification:</t>
  </si>
  <si>
    <t>Test Location:</t>
  </si>
  <si>
    <t>Liquid Used:</t>
  </si>
  <si>
    <t>pH:</t>
  </si>
  <si>
    <t>Tested By:</t>
  </si>
  <si>
    <t>Depth to water table:</t>
  </si>
  <si>
    <t>Constants</t>
  </si>
  <si>
    <t>Annular Space</t>
  </si>
  <si>
    <t>Area cm2</t>
  </si>
  <si>
    <t>Liquid Container Number</t>
  </si>
  <si>
    <t>Liquid level maintained using:</t>
  </si>
  <si>
    <t>Flow Readings</t>
  </si>
  <si>
    <r>
      <t>Inner  Infiltration Ra</t>
    </r>
    <r>
      <rPr>
        <sz val="10"/>
        <rFont val="Arial"/>
        <family val="2"/>
      </rPr>
      <t>te</t>
    </r>
  </si>
  <si>
    <t>Ground Temperature</t>
  </si>
  <si>
    <t>Ground Temp Depth (cm)</t>
  </si>
  <si>
    <t>Temp at Depth (c)</t>
  </si>
  <si>
    <t>Remarks</t>
  </si>
  <si>
    <t>Weather conditions Etc...</t>
  </si>
  <si>
    <t>Start / End</t>
  </si>
  <si>
    <t>Start Test</t>
  </si>
  <si>
    <t>End Test</t>
  </si>
  <si>
    <t>Inner Ring Reading cm</t>
  </si>
  <si>
    <r>
      <t>(</t>
    </r>
    <r>
      <rPr>
        <b/>
        <sz val="10"/>
        <rFont val="Arial"/>
        <family val="2"/>
      </rPr>
      <t xml:space="preserve">    ) Flow Valve   (    ) Float Valve  (  X  ) Mariotte Tubes</t>
    </r>
  </si>
  <si>
    <t>Penetration Depth of Outer Ring:</t>
  </si>
  <si>
    <t>Depth of Liquid (cm)</t>
  </si>
  <si>
    <t xml:space="preserve">www.turf-tec.com </t>
  </si>
  <si>
    <t>Marriotte Tube Volume</t>
  </si>
  <si>
    <t>Inner Maroitte Tube Flow (ml)</t>
  </si>
  <si>
    <t>Annular Space Marriotte Tube Flow (ml)</t>
  </si>
  <si>
    <t xml:space="preserve">Inner Infiltration Rate cm/h </t>
  </si>
  <si>
    <t xml:space="preserve">Annular Infiltration Rate cm/h </t>
  </si>
  <si>
    <t>Test Case 1</t>
  </si>
  <si>
    <r>
      <t>Elapsed Time Chg/</t>
    </r>
    <r>
      <rPr>
        <b/>
        <sz val="10"/>
        <color indexed="10"/>
        <rFont val="Arial"/>
        <family val="2"/>
      </rPr>
      <t>(Total)</t>
    </r>
    <r>
      <rPr>
        <b/>
        <sz val="10"/>
        <rFont val="Arial"/>
        <family val="2"/>
      </rPr>
      <t xml:space="preserve"> Min</t>
    </r>
  </si>
  <si>
    <t xml:space="preserve"> 9 cm</t>
  </si>
  <si>
    <t>Date MM/DD/YY</t>
  </si>
  <si>
    <t>Turf-Tec International - Record Chart for IN7-W / IN8-W &amp; IN8P-W Infiltration Rings</t>
  </si>
  <si>
    <t>3000 ml</t>
  </si>
  <si>
    <t>10000 ml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</si>
</sst>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0.0"/>
    <numFmt numFmtId="168" formatCode="0.00;[Red]0.00"/>
    <numFmt numFmtId="169" formatCode="mm:ss.0;@"/>
    <numFmt numFmtId="170" formatCode="0.0000"/>
    <numFmt numFmtId="171" formatCode="0.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14" fontId="0" fillId="0" borderId="12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34" borderId="12" xfId="0" applyNumberFormat="1" applyFill="1" applyBorder="1" applyAlignment="1">
      <alignment/>
    </xf>
    <xf numFmtId="20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167" fontId="0" fillId="33" borderId="12" xfId="0" applyNumberFormat="1" applyFill="1" applyBorder="1" applyAlignment="1">
      <alignment/>
    </xf>
    <xf numFmtId="167" fontId="0" fillId="34" borderId="12" xfId="0" applyNumberFormat="1" applyFill="1" applyBorder="1" applyAlignment="1">
      <alignment/>
    </xf>
    <xf numFmtId="167" fontId="0" fillId="0" borderId="12" xfId="0" applyNumberFormat="1" applyBorder="1" applyAlignment="1">
      <alignment/>
    </xf>
    <xf numFmtId="0" fontId="0" fillId="34" borderId="12" xfId="0" applyFont="1" applyFill="1" applyBorder="1" applyAlignment="1">
      <alignment/>
    </xf>
    <xf numFmtId="20" fontId="0" fillId="34" borderId="12" xfId="0" applyNumberFormat="1" applyFill="1" applyBorder="1" applyAlignment="1">
      <alignment horizontal="right"/>
    </xf>
    <xf numFmtId="20" fontId="43" fillId="34" borderId="12" xfId="0" applyNumberFormat="1" applyFont="1" applyFill="1" applyBorder="1" applyAlignment="1">
      <alignment horizontal="right"/>
    </xf>
    <xf numFmtId="20" fontId="43" fillId="0" borderId="12" xfId="0" applyNumberFormat="1" applyFont="1" applyBorder="1" applyAlignment="1">
      <alignment horizontal="right"/>
    </xf>
    <xf numFmtId="20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20" fontId="0" fillId="0" borderId="12" xfId="0" applyNumberFormat="1" applyFill="1" applyBorder="1" applyAlignment="1">
      <alignment/>
    </xf>
    <xf numFmtId="20" fontId="0" fillId="0" borderId="12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2" fontId="0" fillId="34" borderId="12" xfId="0" applyNumberFormat="1" applyFill="1" applyBorder="1" applyAlignment="1">
      <alignment horizontal="right"/>
    </xf>
    <xf numFmtId="2" fontId="0" fillId="34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67" fontId="0" fillId="6" borderId="12" xfId="0" applyNumberForma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34" borderId="15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6" borderId="15" xfId="0" applyNumberFormat="1" applyFill="1" applyBorder="1" applyAlignment="1">
      <alignment/>
    </xf>
    <xf numFmtId="2" fontId="0" fillId="6" borderId="11" xfId="0" applyNumberForma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36" borderId="19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9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34" borderId="12" xfId="0" applyFill="1" applyBorder="1" applyAlignment="1">
      <alignment/>
    </xf>
    <xf numFmtId="167" fontId="0" fillId="34" borderId="19" xfId="0" applyNumberFormat="1" applyFill="1" applyBorder="1" applyAlignment="1">
      <alignment horizontal="left"/>
    </xf>
    <xf numFmtId="167" fontId="0" fillId="34" borderId="18" xfId="0" applyNumberFormat="1" applyFill="1" applyBorder="1" applyAlignment="1">
      <alignment horizontal="left"/>
    </xf>
    <xf numFmtId="167" fontId="0" fillId="34" borderId="10" xfId="0" applyNumberForma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0" fillId="0" borderId="0" xfId="0" applyAlignment="1">
      <alignment/>
    </xf>
    <xf numFmtId="0" fontId="4" fillId="33" borderId="19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9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37" borderId="19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1" fillId="0" borderId="0" xfId="53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19050</xdr:rowOff>
    </xdr:from>
    <xdr:to>
      <xdr:col>15</xdr:col>
      <xdr:colOff>438150</xdr:colOff>
      <xdr:row>4</xdr:row>
      <xdr:rowOff>142875</xdr:rowOff>
    </xdr:to>
    <xdr:pic>
      <xdr:nvPicPr>
        <xdr:cNvPr id="1" name="Picture 1" descr="Turf-Tec Logo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542925"/>
          <a:ext cx="2762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f-tec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:A12"/>
    </sheetView>
  </sheetViews>
  <sheetFormatPr defaultColWidth="9.140625" defaultRowHeight="12.75"/>
  <cols>
    <col min="2" max="2" width="12.57421875" style="0" customWidth="1"/>
    <col min="3" max="3" width="10.140625" style="0" bestFit="1" customWidth="1"/>
    <col min="5" max="5" width="14.421875" style="0" customWidth="1"/>
    <col min="6" max="6" width="13.421875" style="0" customWidth="1"/>
    <col min="7" max="7" width="11.28125" style="0" customWidth="1"/>
    <col min="8" max="8" width="14.57421875" style="0" customWidth="1"/>
    <col min="9" max="9" width="15.140625" style="0" customWidth="1"/>
    <col min="10" max="10" width="9.28125" style="0" customWidth="1"/>
    <col min="11" max="12" width="15.140625" style="0" bestFit="1" customWidth="1"/>
    <col min="13" max="13" width="13.57421875" style="0" customWidth="1"/>
    <col min="15" max="15" width="29.28125" style="0" customWidth="1"/>
  </cols>
  <sheetData>
    <row r="1" spans="1:16" ht="28.5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105"/>
      <c r="P1" s="105"/>
    </row>
    <row r="2" spans="1:16" ht="12.75">
      <c r="A2" s="118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05"/>
      <c r="O2" s="105"/>
      <c r="P2" s="105"/>
    </row>
    <row r="3" spans="1:16" s="3" customFormat="1" ht="39.75" customHeight="1">
      <c r="A3" s="116" t="s">
        <v>5</v>
      </c>
      <c r="B3" s="117"/>
      <c r="C3" s="117" t="s">
        <v>36</v>
      </c>
      <c r="D3" s="117"/>
      <c r="E3" s="117"/>
      <c r="F3" s="117"/>
      <c r="G3" s="117"/>
      <c r="H3" s="2" t="s">
        <v>11</v>
      </c>
      <c r="I3" s="2" t="s">
        <v>13</v>
      </c>
      <c r="J3" s="2" t="s">
        <v>29</v>
      </c>
      <c r="K3" s="2" t="s">
        <v>14</v>
      </c>
      <c r="L3" s="106" t="s">
        <v>31</v>
      </c>
      <c r="M3" s="107"/>
      <c r="N3" s="108"/>
      <c r="O3" s="108"/>
      <c r="P3" s="109"/>
    </row>
    <row r="4" spans="1:16" s="6" customFormat="1" ht="12.75">
      <c r="A4" s="94" t="s">
        <v>6</v>
      </c>
      <c r="B4" s="95"/>
      <c r="C4" s="98"/>
      <c r="D4" s="98"/>
      <c r="E4" s="98"/>
      <c r="F4" s="98"/>
      <c r="G4" s="98"/>
      <c r="H4" s="4" t="s">
        <v>1</v>
      </c>
      <c r="I4" s="5">
        <v>182</v>
      </c>
      <c r="J4" s="21"/>
      <c r="K4" s="5">
        <v>1</v>
      </c>
      <c r="L4" s="112" t="s">
        <v>41</v>
      </c>
      <c r="M4" s="113"/>
      <c r="N4" s="108"/>
      <c r="O4" s="108"/>
      <c r="P4" s="109"/>
    </row>
    <row r="5" spans="1:16" s="6" customFormat="1" ht="12.75">
      <c r="A5" s="94" t="s">
        <v>7</v>
      </c>
      <c r="B5" s="95"/>
      <c r="C5" s="24"/>
      <c r="D5" s="8" t="s">
        <v>8</v>
      </c>
      <c r="E5" s="99"/>
      <c r="F5" s="100"/>
      <c r="G5" s="101"/>
      <c r="H5" s="4" t="s">
        <v>12</v>
      </c>
      <c r="I5" s="5">
        <v>547</v>
      </c>
      <c r="J5" s="21"/>
      <c r="K5" s="5">
        <v>2</v>
      </c>
      <c r="L5" s="114" t="s">
        <v>42</v>
      </c>
      <c r="M5" s="115"/>
      <c r="N5" s="110"/>
      <c r="O5" s="110"/>
      <c r="P5" s="111"/>
    </row>
    <row r="6" spans="1:16" s="6" customFormat="1" ht="12.75">
      <c r="A6" s="94" t="s">
        <v>9</v>
      </c>
      <c r="B6" s="95"/>
      <c r="C6" s="102"/>
      <c r="D6" s="98"/>
      <c r="E6" s="98"/>
      <c r="F6" s="98"/>
      <c r="G6" s="98"/>
      <c r="H6" s="103" t="s">
        <v>15</v>
      </c>
      <c r="I6" s="103"/>
      <c r="J6" s="79" t="s">
        <v>27</v>
      </c>
      <c r="K6" s="80"/>
      <c r="L6" s="80"/>
      <c r="M6" s="80"/>
      <c r="N6" s="81"/>
      <c r="O6" s="81"/>
      <c r="P6" s="82"/>
    </row>
    <row r="7" spans="1:16" s="6" customFormat="1" ht="12.75">
      <c r="A7" s="94" t="s">
        <v>10</v>
      </c>
      <c r="B7" s="95"/>
      <c r="C7" s="102"/>
      <c r="D7" s="98"/>
      <c r="E7" s="98"/>
      <c r="F7" s="98"/>
      <c r="G7" s="98"/>
      <c r="H7" s="96" t="s">
        <v>28</v>
      </c>
      <c r="I7" s="97"/>
      <c r="J7" s="97"/>
      <c r="K7" s="97"/>
      <c r="L7" s="76" t="s">
        <v>38</v>
      </c>
      <c r="M7" s="77"/>
      <c r="N7" s="77"/>
      <c r="O7" s="77"/>
      <c r="P7" s="78"/>
    </row>
    <row r="8" spans="1:16" s="15" customFormat="1" ht="12.75">
      <c r="A8" s="92" t="s">
        <v>0</v>
      </c>
      <c r="B8" s="43" t="s">
        <v>23</v>
      </c>
      <c r="C8" s="43" t="s">
        <v>39</v>
      </c>
      <c r="D8" s="43" t="s">
        <v>2</v>
      </c>
      <c r="E8" s="43" t="s">
        <v>37</v>
      </c>
      <c r="F8" s="83" t="s">
        <v>16</v>
      </c>
      <c r="G8" s="84"/>
      <c r="H8" s="84"/>
      <c r="I8" s="85"/>
      <c r="J8" s="43" t="s">
        <v>3</v>
      </c>
      <c r="K8" s="83" t="s">
        <v>17</v>
      </c>
      <c r="L8" s="86"/>
      <c r="M8" s="83" t="s">
        <v>18</v>
      </c>
      <c r="N8" s="87"/>
      <c r="O8" s="83" t="s">
        <v>21</v>
      </c>
      <c r="P8" s="82"/>
    </row>
    <row r="9" spans="1:16" s="14" customFormat="1" ht="39.75" customHeight="1">
      <c r="A9" s="93"/>
      <c r="B9" s="44"/>
      <c r="C9" s="44"/>
      <c r="D9" s="44"/>
      <c r="E9" s="44"/>
      <c r="F9" s="38" t="s">
        <v>26</v>
      </c>
      <c r="G9" s="38" t="s">
        <v>32</v>
      </c>
      <c r="H9" s="38" t="s">
        <v>4</v>
      </c>
      <c r="I9" s="38" t="s">
        <v>33</v>
      </c>
      <c r="J9" s="44"/>
      <c r="K9" s="38" t="s">
        <v>34</v>
      </c>
      <c r="L9" s="38" t="s">
        <v>35</v>
      </c>
      <c r="M9" s="38" t="s">
        <v>19</v>
      </c>
      <c r="N9" s="38" t="s">
        <v>20</v>
      </c>
      <c r="O9" s="88" t="s">
        <v>22</v>
      </c>
      <c r="P9" s="89"/>
    </row>
    <row r="10" spans="1:16" s="16" customFormat="1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0"/>
      <c r="P10" s="91"/>
    </row>
    <row r="11" spans="1:16" s="6" customFormat="1" ht="12.75">
      <c r="A11" s="45">
        <v>1</v>
      </c>
      <c r="B11" s="7" t="s">
        <v>24</v>
      </c>
      <c r="C11" s="17"/>
      <c r="D11" s="18"/>
      <c r="E11" s="25">
        <f>D12-D11</f>
        <v>0</v>
      </c>
      <c r="F11" s="19"/>
      <c r="G11" s="66"/>
      <c r="H11" s="33"/>
      <c r="I11" s="47"/>
      <c r="J11" s="22"/>
      <c r="K11" s="70"/>
      <c r="L11" s="70"/>
      <c r="M11" s="65"/>
      <c r="N11" s="66"/>
      <c r="O11" s="57"/>
      <c r="P11" s="58"/>
    </row>
    <row r="12" spans="1:16" s="6" customFormat="1" ht="12.75">
      <c r="A12" s="46"/>
      <c r="B12" s="7" t="s">
        <v>25</v>
      </c>
      <c r="C12" s="17"/>
      <c r="D12" s="18"/>
      <c r="E12" s="26">
        <f>E11</f>
        <v>0</v>
      </c>
      <c r="F12" s="34"/>
      <c r="G12" s="67"/>
      <c r="H12" s="34"/>
      <c r="I12" s="48"/>
      <c r="J12" s="22"/>
      <c r="K12" s="56"/>
      <c r="L12" s="56"/>
      <c r="M12" s="64"/>
      <c r="N12" s="62"/>
      <c r="O12" s="59"/>
      <c r="P12" s="60"/>
    </row>
    <row r="13" spans="1:16" s="6" customFormat="1" ht="12.75">
      <c r="A13" s="39">
        <v>2</v>
      </c>
      <c r="B13" s="6" t="s">
        <v>24</v>
      </c>
      <c r="C13" s="17"/>
      <c r="D13" s="12"/>
      <c r="E13" s="25">
        <f>D14-D13</f>
        <v>0</v>
      </c>
      <c r="F13" s="20"/>
      <c r="G13" s="66"/>
      <c r="H13" s="35"/>
      <c r="I13" s="47"/>
      <c r="J13" s="23"/>
      <c r="K13" s="68"/>
      <c r="L13" s="49"/>
      <c r="M13" s="63"/>
      <c r="N13" s="61"/>
      <c r="O13" s="57"/>
      <c r="P13" s="58"/>
    </row>
    <row r="14" spans="1:16" s="6" customFormat="1" ht="12.75">
      <c r="A14" s="40"/>
      <c r="B14" s="6" t="s">
        <v>25</v>
      </c>
      <c r="C14" s="17"/>
      <c r="D14" s="12"/>
      <c r="E14" s="27">
        <f>E11+E13</f>
        <v>0</v>
      </c>
      <c r="F14" s="36"/>
      <c r="G14" s="67"/>
      <c r="H14" s="36"/>
      <c r="I14" s="48"/>
      <c r="J14" s="23"/>
      <c r="K14" s="69"/>
      <c r="L14" s="50"/>
      <c r="M14" s="64"/>
      <c r="N14" s="62"/>
      <c r="O14" s="59"/>
      <c r="P14" s="60"/>
    </row>
    <row r="15" spans="1:16" s="6" customFormat="1" ht="12.75">
      <c r="A15" s="45">
        <v>3</v>
      </c>
      <c r="B15" s="7" t="s">
        <v>24</v>
      </c>
      <c r="C15" s="17"/>
      <c r="D15" s="18"/>
      <c r="E15" s="25">
        <f>D16-D15</f>
        <v>0</v>
      </c>
      <c r="F15" s="19"/>
      <c r="G15" s="66"/>
      <c r="H15" s="33"/>
      <c r="I15" s="47"/>
      <c r="J15" s="22"/>
      <c r="K15" s="74"/>
      <c r="L15" s="72"/>
      <c r="M15" s="65"/>
      <c r="N15" s="66"/>
      <c r="O15" s="57"/>
      <c r="P15" s="58"/>
    </row>
    <row r="16" spans="1:16" s="6" customFormat="1" ht="12.75">
      <c r="A16" s="46"/>
      <c r="B16" s="7" t="s">
        <v>25</v>
      </c>
      <c r="C16" s="17"/>
      <c r="D16" s="18"/>
      <c r="E16" s="27">
        <f>E11+E13+E15</f>
        <v>0</v>
      </c>
      <c r="F16" s="34"/>
      <c r="G16" s="67"/>
      <c r="H16" s="34"/>
      <c r="I16" s="48"/>
      <c r="J16" s="22"/>
      <c r="K16" s="75"/>
      <c r="L16" s="73"/>
      <c r="M16" s="64"/>
      <c r="N16" s="62"/>
      <c r="O16" s="59"/>
      <c r="P16" s="60"/>
    </row>
    <row r="17" spans="1:16" s="6" customFormat="1" ht="12.75">
      <c r="A17" s="39">
        <v>4</v>
      </c>
      <c r="B17" s="6" t="s">
        <v>24</v>
      </c>
      <c r="C17" s="17"/>
      <c r="D17" s="18"/>
      <c r="E17" s="25">
        <f>D18-D17</f>
        <v>0</v>
      </c>
      <c r="F17" s="20"/>
      <c r="G17" s="66"/>
      <c r="H17" s="35"/>
      <c r="I17" s="47"/>
      <c r="J17" s="23"/>
      <c r="K17" s="49"/>
      <c r="L17" s="49"/>
      <c r="M17" s="63"/>
      <c r="N17" s="61"/>
      <c r="O17" s="57"/>
      <c r="P17" s="58"/>
    </row>
    <row r="18" spans="1:16" s="6" customFormat="1" ht="12.75">
      <c r="A18" s="40"/>
      <c r="B18" s="6" t="s">
        <v>25</v>
      </c>
      <c r="C18" s="17"/>
      <c r="D18" s="18"/>
      <c r="E18" s="27">
        <f>E11+E13+E15+E17</f>
        <v>0</v>
      </c>
      <c r="F18" s="36"/>
      <c r="G18" s="67"/>
      <c r="H18" s="36"/>
      <c r="I18" s="48"/>
      <c r="J18" s="23"/>
      <c r="K18" s="50"/>
      <c r="L18" s="50"/>
      <c r="M18" s="64"/>
      <c r="N18" s="62"/>
      <c r="O18" s="59"/>
      <c r="P18" s="60"/>
    </row>
    <row r="19" spans="1:16" s="6" customFormat="1" ht="12.75">
      <c r="A19" s="45">
        <v>5</v>
      </c>
      <c r="B19" s="7" t="s">
        <v>24</v>
      </c>
      <c r="C19" s="17"/>
      <c r="D19" s="18"/>
      <c r="E19" s="25">
        <f>D20-D19</f>
        <v>0</v>
      </c>
      <c r="F19" s="19"/>
      <c r="G19" s="66"/>
      <c r="H19" s="33"/>
      <c r="I19" s="47"/>
      <c r="J19" s="22"/>
      <c r="K19" s="72"/>
      <c r="L19" s="55"/>
      <c r="M19" s="65"/>
      <c r="N19" s="66"/>
      <c r="O19" s="57"/>
      <c r="P19" s="58"/>
    </row>
    <row r="20" spans="1:16" s="1" customFormat="1" ht="12.75">
      <c r="A20" s="46"/>
      <c r="B20" s="7" t="s">
        <v>25</v>
      </c>
      <c r="C20" s="17"/>
      <c r="D20" s="18"/>
      <c r="E20" s="27">
        <f>E11+E13+E15+E17+E19</f>
        <v>0</v>
      </c>
      <c r="F20" s="34"/>
      <c r="G20" s="67"/>
      <c r="H20" s="34"/>
      <c r="I20" s="48"/>
      <c r="J20" s="22"/>
      <c r="K20" s="73"/>
      <c r="L20" s="56"/>
      <c r="M20" s="64"/>
      <c r="N20" s="62"/>
      <c r="O20" s="59"/>
      <c r="P20" s="60"/>
    </row>
    <row r="21" spans="1:16" s="1" customFormat="1" ht="12.75">
      <c r="A21" s="39">
        <v>6</v>
      </c>
      <c r="B21" s="6" t="s">
        <v>24</v>
      </c>
      <c r="C21" s="17"/>
      <c r="D21" s="12"/>
      <c r="E21" s="25">
        <f>D22-D21</f>
        <v>0</v>
      </c>
      <c r="F21" s="20"/>
      <c r="G21" s="66"/>
      <c r="H21" s="35"/>
      <c r="I21" s="47"/>
      <c r="J21" s="23"/>
      <c r="K21" s="49"/>
      <c r="L21" s="49"/>
      <c r="M21" s="63"/>
      <c r="N21" s="61"/>
      <c r="O21" s="57"/>
      <c r="P21" s="58"/>
    </row>
    <row r="22" spans="1:16" s="1" customFormat="1" ht="12.75">
      <c r="A22" s="40"/>
      <c r="B22" s="6" t="s">
        <v>25</v>
      </c>
      <c r="C22" s="17"/>
      <c r="D22" s="12"/>
      <c r="E22" s="27">
        <f>E11+E13+E15+E17+E19+E21</f>
        <v>0</v>
      </c>
      <c r="F22" s="36"/>
      <c r="G22" s="67"/>
      <c r="H22" s="36"/>
      <c r="I22" s="48"/>
      <c r="J22" s="23"/>
      <c r="K22" s="50"/>
      <c r="L22" s="50"/>
      <c r="M22" s="64"/>
      <c r="N22" s="62"/>
      <c r="O22" s="59"/>
      <c r="P22" s="60"/>
    </row>
    <row r="23" spans="1:16" s="1" customFormat="1" ht="12.75">
      <c r="A23" s="45">
        <v>7</v>
      </c>
      <c r="B23" s="7" t="s">
        <v>24</v>
      </c>
      <c r="C23" s="17"/>
      <c r="D23" s="18"/>
      <c r="E23" s="25">
        <f>D24-D23</f>
        <v>0</v>
      </c>
      <c r="F23" s="19"/>
      <c r="G23" s="66"/>
      <c r="H23" s="33"/>
      <c r="I23" s="47"/>
      <c r="J23" s="22"/>
      <c r="K23" s="70"/>
      <c r="L23" s="55"/>
      <c r="M23" s="65"/>
      <c r="N23" s="66"/>
      <c r="O23" s="71"/>
      <c r="P23" s="58"/>
    </row>
    <row r="24" spans="1:16" s="1" customFormat="1" ht="12.75">
      <c r="A24" s="46"/>
      <c r="B24" s="7" t="s">
        <v>25</v>
      </c>
      <c r="C24" s="17"/>
      <c r="D24" s="18"/>
      <c r="E24" s="27">
        <f>E11+E13+E15+E17+E19+E21+E23</f>
        <v>0</v>
      </c>
      <c r="F24" s="34"/>
      <c r="G24" s="67"/>
      <c r="H24" s="34"/>
      <c r="I24" s="48"/>
      <c r="J24" s="22"/>
      <c r="K24" s="56"/>
      <c r="L24" s="56"/>
      <c r="M24" s="64"/>
      <c r="N24" s="62"/>
      <c r="O24" s="59"/>
      <c r="P24" s="60"/>
    </row>
    <row r="25" spans="1:16" s="1" customFormat="1" ht="12.75">
      <c r="A25" s="39">
        <v>8</v>
      </c>
      <c r="B25" s="6" t="s">
        <v>24</v>
      </c>
      <c r="C25" s="17"/>
      <c r="D25" s="12"/>
      <c r="E25" s="28">
        <f>D26-D25</f>
        <v>0</v>
      </c>
      <c r="F25" s="20"/>
      <c r="G25" s="66"/>
      <c r="H25" s="35"/>
      <c r="I25" s="47"/>
      <c r="J25" s="23"/>
      <c r="K25" s="49"/>
      <c r="L25" s="49"/>
      <c r="M25" s="63"/>
      <c r="N25" s="61"/>
      <c r="O25" s="57"/>
      <c r="P25" s="58"/>
    </row>
    <row r="26" spans="1:16" s="1" customFormat="1" ht="12.75">
      <c r="A26" s="40"/>
      <c r="B26" s="6" t="s">
        <v>25</v>
      </c>
      <c r="C26" s="17"/>
      <c r="D26" s="12"/>
      <c r="E26" s="27">
        <f>E11+E13+E15+E17+E19+E21+E23+E25</f>
        <v>0</v>
      </c>
      <c r="F26" s="36"/>
      <c r="G26" s="67"/>
      <c r="H26" s="36"/>
      <c r="I26" s="48"/>
      <c r="J26" s="23"/>
      <c r="K26" s="50"/>
      <c r="L26" s="50"/>
      <c r="M26" s="64"/>
      <c r="N26" s="62"/>
      <c r="O26" s="59"/>
      <c r="P26" s="60"/>
    </row>
    <row r="27" spans="1:16" s="32" customFormat="1" ht="12.75">
      <c r="A27" s="45">
        <v>9</v>
      </c>
      <c r="B27" s="29" t="s">
        <v>24</v>
      </c>
      <c r="C27" s="17"/>
      <c r="D27" s="30"/>
      <c r="E27" s="31">
        <f>D28-D27</f>
        <v>0</v>
      </c>
      <c r="F27" s="19"/>
      <c r="G27" s="66"/>
      <c r="H27" s="34"/>
      <c r="I27" s="47"/>
      <c r="J27" s="37"/>
      <c r="K27" s="70"/>
      <c r="L27" s="70"/>
      <c r="M27" s="65"/>
      <c r="N27" s="66"/>
      <c r="O27" s="57"/>
      <c r="P27" s="58"/>
    </row>
    <row r="28" spans="1:16" s="1" customFormat="1" ht="12.75">
      <c r="A28" s="46"/>
      <c r="B28" s="7" t="s">
        <v>25</v>
      </c>
      <c r="C28" s="17"/>
      <c r="D28" s="18"/>
      <c r="E28" s="27">
        <f>E11+E13+E15+E17+E19+E21+E23+E25+E27</f>
        <v>0</v>
      </c>
      <c r="F28" s="34"/>
      <c r="G28" s="67"/>
      <c r="H28" s="34"/>
      <c r="I28" s="48"/>
      <c r="J28" s="22"/>
      <c r="K28" s="56"/>
      <c r="L28" s="56"/>
      <c r="M28" s="64"/>
      <c r="N28" s="62"/>
      <c r="O28" s="59"/>
      <c r="P28" s="60"/>
    </row>
    <row r="29" spans="1:16" s="1" customFormat="1" ht="12.75">
      <c r="A29" s="39">
        <v>10</v>
      </c>
      <c r="B29" s="6" t="s">
        <v>24</v>
      </c>
      <c r="C29" s="17"/>
      <c r="D29" s="12"/>
      <c r="E29" s="28">
        <f>D30-D29</f>
        <v>0</v>
      </c>
      <c r="F29" s="20"/>
      <c r="G29" s="66"/>
      <c r="H29" s="35"/>
      <c r="I29" s="47"/>
      <c r="J29" s="23"/>
      <c r="K29" s="68"/>
      <c r="L29" s="49"/>
      <c r="M29" s="63"/>
      <c r="N29" s="61"/>
      <c r="O29" s="57"/>
      <c r="P29" s="58"/>
    </row>
    <row r="30" spans="1:16" s="1" customFormat="1" ht="12.75">
      <c r="A30" s="40"/>
      <c r="B30" s="6" t="s">
        <v>25</v>
      </c>
      <c r="C30" s="17"/>
      <c r="D30" s="12"/>
      <c r="E30" s="27">
        <f>E11+E13+E15+E17+E19+E21+E23+E25+E27+E29</f>
        <v>0</v>
      </c>
      <c r="F30" s="36"/>
      <c r="G30" s="67"/>
      <c r="H30" s="36"/>
      <c r="I30" s="48"/>
      <c r="J30" s="23"/>
      <c r="K30" s="69"/>
      <c r="L30" s="50"/>
      <c r="M30" s="64"/>
      <c r="N30" s="62"/>
      <c r="O30" s="59"/>
      <c r="P30" s="60"/>
    </row>
    <row r="31" spans="1:16" s="1" customFormat="1" ht="12.75">
      <c r="A31" s="45"/>
      <c r="B31" s="7" t="s">
        <v>24</v>
      </c>
      <c r="C31" s="17"/>
      <c r="D31" s="18"/>
      <c r="E31" s="28">
        <f>D32-D31</f>
        <v>0</v>
      </c>
      <c r="F31" s="19"/>
      <c r="G31" s="47"/>
      <c r="H31" s="33"/>
      <c r="I31" s="47"/>
      <c r="J31" s="22"/>
      <c r="K31" s="55"/>
      <c r="L31" s="55"/>
      <c r="M31" s="65"/>
      <c r="N31" s="66"/>
      <c r="O31" s="57"/>
      <c r="P31" s="58"/>
    </row>
    <row r="32" spans="1:16" s="1" customFormat="1" ht="12.75">
      <c r="A32" s="46"/>
      <c r="B32" s="7" t="s">
        <v>25</v>
      </c>
      <c r="C32" s="17"/>
      <c r="D32" s="18"/>
      <c r="E32" s="27">
        <f>E11+E13+E15+E17+E19+E21+E23+E25+E27+E29+E31</f>
        <v>0</v>
      </c>
      <c r="F32" s="34"/>
      <c r="G32" s="48"/>
      <c r="H32" s="34"/>
      <c r="I32" s="48"/>
      <c r="J32" s="22"/>
      <c r="K32" s="56"/>
      <c r="L32" s="56"/>
      <c r="M32" s="64"/>
      <c r="N32" s="62"/>
      <c r="O32" s="59"/>
      <c r="P32" s="60"/>
    </row>
    <row r="33" spans="1:16" s="1" customFormat="1" ht="12.75">
      <c r="A33" s="39"/>
      <c r="B33" s="6" t="s">
        <v>24</v>
      </c>
      <c r="C33" s="11"/>
      <c r="D33" s="12"/>
      <c r="E33" s="28">
        <f>D34-D33</f>
        <v>0</v>
      </c>
      <c r="F33" s="20"/>
      <c r="G33" s="41"/>
      <c r="H33" s="35"/>
      <c r="I33" s="41"/>
      <c r="J33" s="23"/>
      <c r="K33" s="49"/>
      <c r="L33" s="49"/>
      <c r="M33" s="63"/>
      <c r="N33" s="61"/>
      <c r="O33" s="51"/>
      <c r="P33" s="52"/>
    </row>
    <row r="34" spans="1:16" s="1" customFormat="1" ht="12.75">
      <c r="A34" s="40"/>
      <c r="B34" s="6" t="s">
        <v>25</v>
      </c>
      <c r="C34" s="11"/>
      <c r="D34" s="12"/>
      <c r="E34" s="27">
        <f>E11+E13+E15+E17+E19+E21+E23+E25+E27+E29+E31+E33</f>
        <v>0</v>
      </c>
      <c r="F34" s="36"/>
      <c r="G34" s="42"/>
      <c r="H34" s="36"/>
      <c r="I34" s="42"/>
      <c r="J34" s="23"/>
      <c r="K34" s="50"/>
      <c r="L34" s="50"/>
      <c r="M34" s="64"/>
      <c r="N34" s="62"/>
      <c r="O34" s="53"/>
      <c r="P34" s="54"/>
    </row>
    <row r="35" spans="1:16" s="1" customFormat="1" ht="12.75">
      <c r="A35" s="45"/>
      <c r="B35" s="7" t="s">
        <v>24</v>
      </c>
      <c r="C35" s="17"/>
      <c r="D35" s="18"/>
      <c r="E35" s="28">
        <f>D36-D35</f>
        <v>0</v>
      </c>
      <c r="F35" s="19"/>
      <c r="G35" s="47"/>
      <c r="H35" s="33"/>
      <c r="I35" s="47"/>
      <c r="J35" s="22"/>
      <c r="K35" s="55"/>
      <c r="L35" s="55"/>
      <c r="M35" s="65"/>
      <c r="N35" s="66"/>
      <c r="O35" s="57"/>
      <c r="P35" s="58"/>
    </row>
    <row r="36" spans="1:16" s="1" customFormat="1" ht="12.75">
      <c r="A36" s="46"/>
      <c r="B36" s="7" t="s">
        <v>25</v>
      </c>
      <c r="C36" s="17"/>
      <c r="D36" s="18"/>
      <c r="E36" s="27">
        <f>E11+E13+E15+E17+E19+E21+E23+E25+E27+E29+E31+E33+E35</f>
        <v>0</v>
      </c>
      <c r="F36" s="34"/>
      <c r="G36" s="48"/>
      <c r="H36" s="34"/>
      <c r="I36" s="48"/>
      <c r="J36" s="22"/>
      <c r="K36" s="56"/>
      <c r="L36" s="56"/>
      <c r="M36" s="64"/>
      <c r="N36" s="62"/>
      <c r="O36" s="59"/>
      <c r="P36" s="60"/>
    </row>
    <row r="37" spans="1:16" s="1" customFormat="1" ht="12.75">
      <c r="A37" s="39"/>
      <c r="B37" s="6" t="s">
        <v>24</v>
      </c>
      <c r="C37" s="11"/>
      <c r="D37" s="12"/>
      <c r="E37" s="28">
        <f>D38-D37</f>
        <v>0</v>
      </c>
      <c r="F37" s="20"/>
      <c r="G37" s="41"/>
      <c r="H37" s="35"/>
      <c r="I37" s="41"/>
      <c r="J37" s="23"/>
      <c r="K37" s="49"/>
      <c r="L37" s="49"/>
      <c r="M37" s="63"/>
      <c r="N37" s="61"/>
      <c r="O37" s="51"/>
      <c r="P37" s="52"/>
    </row>
    <row r="38" spans="1:16" s="1" customFormat="1" ht="12.75">
      <c r="A38" s="40"/>
      <c r="B38" s="6" t="s">
        <v>25</v>
      </c>
      <c r="C38" s="11"/>
      <c r="D38" s="12"/>
      <c r="E38" s="27">
        <f>E11+E13+E15+E17+E19+E21+E23+E25+E27+E29+E31+E33+E35+E37</f>
        <v>0</v>
      </c>
      <c r="F38" s="36"/>
      <c r="G38" s="42"/>
      <c r="H38" s="36"/>
      <c r="I38" s="42"/>
      <c r="J38" s="23"/>
      <c r="K38" s="50"/>
      <c r="L38" s="50"/>
      <c r="M38" s="64"/>
      <c r="N38" s="62"/>
      <c r="O38" s="53"/>
      <c r="P38" s="54"/>
    </row>
    <row r="39" spans="1:16" s="1" customFormat="1" ht="12.75">
      <c r="A39" s="45"/>
      <c r="B39" s="7" t="s">
        <v>24</v>
      </c>
      <c r="C39" s="17"/>
      <c r="D39" s="18"/>
      <c r="E39" s="28">
        <f>D40-D39</f>
        <v>0</v>
      </c>
      <c r="F39" s="19"/>
      <c r="G39" s="47"/>
      <c r="H39" s="33"/>
      <c r="I39" s="47"/>
      <c r="J39" s="22"/>
      <c r="K39" s="55"/>
      <c r="L39" s="55"/>
      <c r="M39" s="65"/>
      <c r="N39" s="66"/>
      <c r="O39" s="57"/>
      <c r="P39" s="58"/>
    </row>
    <row r="40" spans="1:16" s="1" customFormat="1" ht="12.75">
      <c r="A40" s="46"/>
      <c r="B40" s="7" t="s">
        <v>25</v>
      </c>
      <c r="C40" s="17"/>
      <c r="D40" s="18"/>
      <c r="E40" s="27">
        <f>E11+E13+E15+E17+E19+E21+E23+E25+E27+E29+E31+E33+E35+E37+E39</f>
        <v>0</v>
      </c>
      <c r="F40" s="34"/>
      <c r="G40" s="48"/>
      <c r="H40" s="34"/>
      <c r="I40" s="48"/>
      <c r="J40" s="22"/>
      <c r="K40" s="56"/>
      <c r="L40" s="56"/>
      <c r="M40" s="64"/>
      <c r="N40" s="62"/>
      <c r="O40" s="59"/>
      <c r="P40" s="60"/>
    </row>
    <row r="41" spans="1:16" s="1" customFormat="1" ht="12.75">
      <c r="A41" s="39"/>
      <c r="B41" s="6" t="s">
        <v>24</v>
      </c>
      <c r="C41" s="11"/>
      <c r="D41" s="12"/>
      <c r="E41" s="28">
        <f>D42-D41</f>
        <v>0</v>
      </c>
      <c r="F41" s="20"/>
      <c r="G41" s="41"/>
      <c r="H41" s="35"/>
      <c r="I41" s="41"/>
      <c r="J41" s="23"/>
      <c r="K41" s="49"/>
      <c r="L41" s="49"/>
      <c r="M41" s="63"/>
      <c r="N41" s="61"/>
      <c r="O41" s="51"/>
      <c r="P41" s="52"/>
    </row>
    <row r="42" spans="1:16" s="1" customFormat="1" ht="12.75">
      <c r="A42" s="40"/>
      <c r="B42" s="6" t="s">
        <v>25</v>
      </c>
      <c r="C42" s="11"/>
      <c r="D42" s="12"/>
      <c r="E42" s="27">
        <f>E11+E13+E15+E17+E19+E21+E23+E25+E27+E29+E31+E33+E35+E37+E39+E41</f>
        <v>0</v>
      </c>
      <c r="F42" s="36"/>
      <c r="G42" s="42"/>
      <c r="H42" s="36"/>
      <c r="I42" s="42"/>
      <c r="J42" s="23"/>
      <c r="K42" s="50"/>
      <c r="L42" s="50"/>
      <c r="M42" s="64"/>
      <c r="N42" s="62"/>
      <c r="O42" s="53"/>
      <c r="P42" s="54"/>
    </row>
    <row r="43" spans="1:16" s="1" customFormat="1" ht="12.75">
      <c r="A43" s="45"/>
      <c r="B43" s="7" t="s">
        <v>24</v>
      </c>
      <c r="C43" s="17"/>
      <c r="D43" s="18"/>
      <c r="E43" s="28">
        <f>D44-D43</f>
        <v>0</v>
      </c>
      <c r="F43" s="19"/>
      <c r="G43" s="47"/>
      <c r="H43" s="33"/>
      <c r="I43" s="47"/>
      <c r="J43" s="22"/>
      <c r="K43" s="55"/>
      <c r="L43" s="55"/>
      <c r="M43" s="65"/>
      <c r="N43" s="66"/>
      <c r="O43" s="57"/>
      <c r="P43" s="58"/>
    </row>
    <row r="44" spans="1:16" s="1" customFormat="1" ht="12.75">
      <c r="A44" s="46"/>
      <c r="B44" s="7" t="s">
        <v>25</v>
      </c>
      <c r="C44" s="17"/>
      <c r="D44" s="18"/>
      <c r="E44" s="27">
        <f>E11+E13+E15+E17+E19+E21+E23+E25+E27+E29+E31+E33+E35+E37+E39+E41+E43</f>
        <v>0</v>
      </c>
      <c r="F44" s="34"/>
      <c r="G44" s="48"/>
      <c r="H44" s="34"/>
      <c r="I44" s="48"/>
      <c r="J44" s="22"/>
      <c r="K44" s="56"/>
      <c r="L44" s="56"/>
      <c r="M44" s="64"/>
      <c r="N44" s="62"/>
      <c r="O44" s="59"/>
      <c r="P44" s="60"/>
    </row>
    <row r="45" spans="1:16" s="1" customFormat="1" ht="12.75">
      <c r="A45" s="39"/>
      <c r="B45" s="6" t="s">
        <v>24</v>
      </c>
      <c r="C45" s="11"/>
      <c r="D45" s="12"/>
      <c r="E45" s="28">
        <f>D46-D45</f>
        <v>0</v>
      </c>
      <c r="F45" s="20"/>
      <c r="G45" s="41"/>
      <c r="H45" s="35"/>
      <c r="I45" s="41"/>
      <c r="J45" s="23"/>
      <c r="K45" s="49"/>
      <c r="L45" s="49"/>
      <c r="M45" s="63"/>
      <c r="N45" s="61"/>
      <c r="O45" s="51"/>
      <c r="P45" s="52"/>
    </row>
    <row r="46" spans="1:16" s="1" customFormat="1" ht="12.75">
      <c r="A46" s="40"/>
      <c r="B46" s="6" t="s">
        <v>25</v>
      </c>
      <c r="C46" s="11"/>
      <c r="D46" s="12"/>
      <c r="E46" s="27">
        <f>E11+E13+E15+E17+E19+E21+E23+E25+E27+E29+E31+E33+E35+E37+E39+E41+E43+E45</f>
        <v>0</v>
      </c>
      <c r="F46" s="36"/>
      <c r="G46" s="42"/>
      <c r="H46" s="36"/>
      <c r="I46" s="42"/>
      <c r="J46" s="23"/>
      <c r="K46" s="50"/>
      <c r="L46" s="50"/>
      <c r="M46" s="64"/>
      <c r="N46" s="62"/>
      <c r="O46" s="53"/>
      <c r="P46" s="54"/>
    </row>
    <row r="47" spans="1:16" s="1" customFormat="1" ht="12.75">
      <c r="A47" s="45"/>
      <c r="B47" s="7" t="s">
        <v>24</v>
      </c>
      <c r="C47" s="17"/>
      <c r="D47" s="18"/>
      <c r="E47" s="28">
        <f>D48-D47</f>
        <v>0</v>
      </c>
      <c r="F47" s="19"/>
      <c r="G47" s="47"/>
      <c r="H47" s="33"/>
      <c r="I47" s="47"/>
      <c r="J47" s="22"/>
      <c r="K47" s="55"/>
      <c r="L47" s="55"/>
      <c r="M47" s="65"/>
      <c r="N47" s="66"/>
      <c r="O47" s="57"/>
      <c r="P47" s="58"/>
    </row>
    <row r="48" spans="1:16" s="1" customFormat="1" ht="12.75">
      <c r="A48" s="46"/>
      <c r="B48" s="7" t="s">
        <v>25</v>
      </c>
      <c r="C48" s="17"/>
      <c r="D48" s="18"/>
      <c r="E48" s="27">
        <f>E11+E13+E15+E17+E19+E21+E23+E25+E27+E29+E31+E33+E35+E37+E39+E41+E43+E45+E47</f>
        <v>0</v>
      </c>
      <c r="F48" s="34"/>
      <c r="G48" s="48"/>
      <c r="H48" s="34"/>
      <c r="I48" s="48"/>
      <c r="J48" s="22"/>
      <c r="K48" s="56"/>
      <c r="L48" s="56"/>
      <c r="M48" s="64"/>
      <c r="N48" s="62"/>
      <c r="O48" s="59"/>
      <c r="P48" s="60"/>
    </row>
    <row r="49" spans="1:16" s="1" customFormat="1" ht="12.75">
      <c r="A49" s="39"/>
      <c r="B49" s="6" t="s">
        <v>24</v>
      </c>
      <c r="C49" s="11"/>
      <c r="D49" s="12"/>
      <c r="E49" s="28">
        <f>D50-D49</f>
        <v>0</v>
      </c>
      <c r="F49" s="20"/>
      <c r="G49" s="41"/>
      <c r="H49" s="35"/>
      <c r="I49" s="41"/>
      <c r="J49" s="23"/>
      <c r="K49" s="49"/>
      <c r="L49" s="49"/>
      <c r="M49" s="63"/>
      <c r="N49" s="61"/>
      <c r="O49" s="51"/>
      <c r="P49" s="52"/>
    </row>
    <row r="50" spans="1:16" s="1" customFormat="1" ht="12.75">
      <c r="A50" s="40"/>
      <c r="B50" s="6" t="s">
        <v>25</v>
      </c>
      <c r="C50" s="11"/>
      <c r="D50" s="12"/>
      <c r="E50" s="27">
        <f>E11+E13+E15+E17+E19+E21+E23+E25+E27+E29+E31+E33+E35+E37+E39+E41+E43+E45+E47+E49</f>
        <v>0</v>
      </c>
      <c r="F50" s="36"/>
      <c r="G50" s="42"/>
      <c r="H50" s="36"/>
      <c r="I50" s="42"/>
      <c r="J50" s="23"/>
      <c r="K50" s="50"/>
      <c r="L50" s="50"/>
      <c r="M50" s="64"/>
      <c r="N50" s="62"/>
      <c r="O50" s="53"/>
      <c r="P50" s="54"/>
    </row>
    <row r="51" spans="1:16" s="1" customFormat="1" ht="12.75">
      <c r="A51" s="45"/>
      <c r="B51" s="7" t="s">
        <v>24</v>
      </c>
      <c r="C51" s="17"/>
      <c r="D51" s="18"/>
      <c r="E51" s="28">
        <f>D52-D51</f>
        <v>0</v>
      </c>
      <c r="F51" s="19"/>
      <c r="G51" s="47"/>
      <c r="H51" s="33"/>
      <c r="I51" s="47"/>
      <c r="J51" s="22"/>
      <c r="K51" s="55"/>
      <c r="L51" s="55"/>
      <c r="M51" s="65"/>
      <c r="N51" s="66"/>
      <c r="O51" s="57"/>
      <c r="P51" s="58"/>
    </row>
    <row r="52" spans="1:16" s="1" customFormat="1" ht="12.75">
      <c r="A52" s="46"/>
      <c r="B52" s="7" t="s">
        <v>25</v>
      </c>
      <c r="C52" s="17"/>
      <c r="D52" s="18"/>
      <c r="E52" s="27">
        <f>E11+E13+E15+E17+E19+E21+E23+E25+E27+E29+E31+E33+E35+E37+E39+E41+E43+E45+E47+E49+E51</f>
        <v>0</v>
      </c>
      <c r="F52" s="34"/>
      <c r="G52" s="48"/>
      <c r="H52" s="34"/>
      <c r="I52" s="48"/>
      <c r="J52" s="22"/>
      <c r="K52" s="56"/>
      <c r="L52" s="56"/>
      <c r="M52" s="64"/>
      <c r="N52" s="62"/>
      <c r="O52" s="59"/>
      <c r="P52" s="60"/>
    </row>
    <row r="53" spans="1:16" s="1" customFormat="1" ht="12.75">
      <c r="A53" s="39"/>
      <c r="B53" s="6" t="s">
        <v>24</v>
      </c>
      <c r="C53" s="11"/>
      <c r="D53" s="12"/>
      <c r="E53" s="28">
        <f>D54-D53</f>
        <v>0</v>
      </c>
      <c r="F53" s="20"/>
      <c r="G53" s="41"/>
      <c r="H53" s="35"/>
      <c r="I53" s="41"/>
      <c r="J53" s="23"/>
      <c r="K53" s="49"/>
      <c r="L53" s="49"/>
      <c r="M53" s="63"/>
      <c r="N53" s="61"/>
      <c r="O53" s="51"/>
      <c r="P53" s="52"/>
    </row>
    <row r="54" spans="1:16" s="1" customFormat="1" ht="12.75">
      <c r="A54" s="40"/>
      <c r="B54" s="6" t="s">
        <v>25</v>
      </c>
      <c r="C54" s="11"/>
      <c r="D54" s="12"/>
      <c r="E54" s="27">
        <f>E11+E13+E15+E17+E19+E21+E23+E25+E27+E29+E31+E33+E35+E37+E39+E41+E43+E45+E47+E49+E51+E53</f>
        <v>0</v>
      </c>
      <c r="F54" s="36"/>
      <c r="G54" s="42"/>
      <c r="H54" s="36"/>
      <c r="I54" s="42"/>
      <c r="J54" s="23"/>
      <c r="K54" s="50"/>
      <c r="L54" s="50"/>
      <c r="M54" s="64"/>
      <c r="N54" s="62"/>
      <c r="O54" s="53"/>
      <c r="P54" s="54"/>
    </row>
    <row r="55" spans="1:16" s="1" customFormat="1" ht="12.75">
      <c r="A55" s="45"/>
      <c r="B55" s="7" t="s">
        <v>24</v>
      </c>
      <c r="C55" s="17"/>
      <c r="D55" s="18"/>
      <c r="E55" s="28">
        <f>D56-D55</f>
        <v>0</v>
      </c>
      <c r="F55" s="19"/>
      <c r="G55" s="47"/>
      <c r="H55" s="33"/>
      <c r="I55" s="47"/>
      <c r="J55" s="22"/>
      <c r="K55" s="55"/>
      <c r="L55" s="55"/>
      <c r="M55" s="65"/>
      <c r="N55" s="66"/>
      <c r="O55" s="57"/>
      <c r="P55" s="58"/>
    </row>
    <row r="56" spans="1:16" s="1" customFormat="1" ht="12.75">
      <c r="A56" s="46"/>
      <c r="B56" s="7" t="s">
        <v>25</v>
      </c>
      <c r="C56" s="17"/>
      <c r="D56" s="18"/>
      <c r="E56" s="27">
        <f>E11+E13+E15+E17+E19+E21+E23+E25+E27+E29+E31+E33+E35+E37+E39+E41+E43+E45+E47+E49+E51+E53+E55</f>
        <v>0</v>
      </c>
      <c r="F56" s="34"/>
      <c r="G56" s="48"/>
      <c r="H56" s="34"/>
      <c r="I56" s="48"/>
      <c r="J56" s="22"/>
      <c r="K56" s="56"/>
      <c r="L56" s="56"/>
      <c r="M56" s="64"/>
      <c r="N56" s="62"/>
      <c r="O56" s="59"/>
      <c r="P56" s="60"/>
    </row>
    <row r="57" spans="1:16" s="1" customFormat="1" ht="12.75">
      <c r="A57" s="39"/>
      <c r="B57" s="6" t="s">
        <v>24</v>
      </c>
      <c r="C57" s="11"/>
      <c r="D57" s="12"/>
      <c r="E57" s="28">
        <f>D58-D57</f>
        <v>0</v>
      </c>
      <c r="F57" s="20"/>
      <c r="G57" s="41"/>
      <c r="H57" s="35"/>
      <c r="I57" s="41"/>
      <c r="J57" s="23"/>
      <c r="K57" s="49"/>
      <c r="L57" s="49"/>
      <c r="M57" s="63"/>
      <c r="N57" s="61"/>
      <c r="O57" s="51"/>
      <c r="P57" s="52"/>
    </row>
    <row r="58" spans="1:16" s="1" customFormat="1" ht="12.75">
      <c r="A58" s="40"/>
      <c r="B58" s="6" t="s">
        <v>25</v>
      </c>
      <c r="C58" s="11"/>
      <c r="D58" s="12"/>
      <c r="E58" s="27">
        <f>E11+E13+E15+E17+E19+E21+E23+E25+E27+E29+E31+E33+E35+E37+E39+E41+E43+E45+E47+E49+E51+E53+E55+E57</f>
        <v>0</v>
      </c>
      <c r="F58" s="36"/>
      <c r="G58" s="42"/>
      <c r="H58" s="36"/>
      <c r="I58" s="42"/>
      <c r="J58" s="23"/>
      <c r="K58" s="50"/>
      <c r="L58" s="50"/>
      <c r="M58" s="64"/>
      <c r="N58" s="62"/>
      <c r="O58" s="53"/>
      <c r="P58" s="54"/>
    </row>
    <row r="59" spans="1:16" s="1" customFormat="1" ht="12.75">
      <c r="A59" s="45"/>
      <c r="B59" s="7" t="s">
        <v>24</v>
      </c>
      <c r="C59" s="17"/>
      <c r="D59" s="18"/>
      <c r="E59" s="28">
        <f>D60-D59</f>
        <v>0</v>
      </c>
      <c r="F59" s="19"/>
      <c r="G59" s="47"/>
      <c r="H59" s="33"/>
      <c r="I59" s="47"/>
      <c r="J59" s="22"/>
      <c r="K59" s="55"/>
      <c r="L59" s="55"/>
      <c r="M59" s="65"/>
      <c r="N59" s="66"/>
      <c r="O59" s="57"/>
      <c r="P59" s="58"/>
    </row>
    <row r="60" spans="1:16" s="1" customFormat="1" ht="12.75">
      <c r="A60" s="46"/>
      <c r="B60" s="7" t="s">
        <v>25</v>
      </c>
      <c r="C60" s="17"/>
      <c r="D60" s="18"/>
      <c r="E60" s="27">
        <f>E11+E13+E15+E17+E19+E21+E23+E25+E27+E29+E31+E33+E35+E37+E39+E41+E43+E45+E47+E49+E51+E53+E55+E57+E59</f>
        <v>0</v>
      </c>
      <c r="F60" s="34"/>
      <c r="G60" s="48"/>
      <c r="H60" s="34"/>
      <c r="I60" s="48"/>
      <c r="J60" s="22"/>
      <c r="K60" s="56"/>
      <c r="L60" s="56"/>
      <c r="M60" s="64"/>
      <c r="N60" s="62"/>
      <c r="O60" s="59"/>
      <c r="P60" s="60"/>
    </row>
    <row r="61" spans="1:16" s="1" customFormat="1" ht="12.75">
      <c r="A61" s="39"/>
      <c r="B61" s="6"/>
      <c r="C61" s="11"/>
      <c r="D61" s="12"/>
      <c r="E61" s="28"/>
      <c r="F61" s="20"/>
      <c r="G61" s="41"/>
      <c r="H61" s="35"/>
      <c r="I61" s="41"/>
      <c r="J61" s="23"/>
      <c r="K61" s="49"/>
      <c r="L61" s="49"/>
      <c r="M61" s="63"/>
      <c r="N61" s="61"/>
      <c r="O61" s="51"/>
      <c r="P61" s="52"/>
    </row>
    <row r="62" spans="1:16" s="1" customFormat="1" ht="12.75">
      <c r="A62" s="40"/>
      <c r="B62" s="6"/>
      <c r="C62" s="11"/>
      <c r="D62" s="12"/>
      <c r="E62" s="28"/>
      <c r="F62" s="20"/>
      <c r="G62" s="42"/>
      <c r="H62" s="20"/>
      <c r="I62" s="42"/>
      <c r="J62" s="23"/>
      <c r="K62" s="50"/>
      <c r="L62" s="50"/>
      <c r="M62" s="64"/>
      <c r="N62" s="62"/>
      <c r="O62" s="53"/>
      <c r="P62" s="54"/>
    </row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pans="1:31" s="1" customFormat="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1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1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1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s="1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s="1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s="1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s="1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s="1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s="13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</sheetData>
  <sheetProtection/>
  <mergeCells count="240">
    <mergeCell ref="M59:M60"/>
    <mergeCell ref="N59:N60"/>
    <mergeCell ref="M39:M40"/>
    <mergeCell ref="N39:N40"/>
    <mergeCell ref="M45:M46"/>
    <mergeCell ref="N45:N46"/>
    <mergeCell ref="M47:M48"/>
    <mergeCell ref="N47:N48"/>
    <mergeCell ref="N29:N30"/>
    <mergeCell ref="M31:M32"/>
    <mergeCell ref="N31:N32"/>
    <mergeCell ref="M61:M62"/>
    <mergeCell ref="M53:M54"/>
    <mergeCell ref="N53:N54"/>
    <mergeCell ref="M55:M56"/>
    <mergeCell ref="N55:N56"/>
    <mergeCell ref="M57:M58"/>
    <mergeCell ref="N57:N58"/>
    <mergeCell ref="M37:M38"/>
    <mergeCell ref="N37:N38"/>
    <mergeCell ref="N13:N14"/>
    <mergeCell ref="M15:M16"/>
    <mergeCell ref="N15:N16"/>
    <mergeCell ref="M21:M22"/>
    <mergeCell ref="N21:N22"/>
    <mergeCell ref="M23:M24"/>
    <mergeCell ref="N23:N24"/>
    <mergeCell ref="M29:M30"/>
    <mergeCell ref="A1:P1"/>
    <mergeCell ref="L3:M3"/>
    <mergeCell ref="N3:P5"/>
    <mergeCell ref="L4:M4"/>
    <mergeCell ref="L5:M5"/>
    <mergeCell ref="A3:B3"/>
    <mergeCell ref="A2:P2"/>
    <mergeCell ref="C3:G3"/>
    <mergeCell ref="A4:B4"/>
    <mergeCell ref="A5:B5"/>
    <mergeCell ref="A6:B6"/>
    <mergeCell ref="H7:K7"/>
    <mergeCell ref="A7:B7"/>
    <mergeCell ref="C4:G4"/>
    <mergeCell ref="E5:G5"/>
    <mergeCell ref="C6:G6"/>
    <mergeCell ref="C7:G7"/>
    <mergeCell ref="H6:I6"/>
    <mergeCell ref="O8:P8"/>
    <mergeCell ref="O9:P9"/>
    <mergeCell ref="O10:P10"/>
    <mergeCell ref="A11:A12"/>
    <mergeCell ref="G11:G12"/>
    <mergeCell ref="I11:I12"/>
    <mergeCell ref="K11:K12"/>
    <mergeCell ref="A8:A9"/>
    <mergeCell ref="N11:N12"/>
    <mergeCell ref="M11:M12"/>
    <mergeCell ref="L7:P7"/>
    <mergeCell ref="I13:I14"/>
    <mergeCell ref="K13:K14"/>
    <mergeCell ref="J6:P6"/>
    <mergeCell ref="J8:J9"/>
    <mergeCell ref="O11:P12"/>
    <mergeCell ref="F8:I8"/>
    <mergeCell ref="K8:L8"/>
    <mergeCell ref="M8:N8"/>
    <mergeCell ref="L11:L12"/>
    <mergeCell ref="L13:L14"/>
    <mergeCell ref="O13:P14"/>
    <mergeCell ref="A15:A16"/>
    <mergeCell ref="G15:G16"/>
    <mergeCell ref="I15:I16"/>
    <mergeCell ref="K15:K16"/>
    <mergeCell ref="L15:L16"/>
    <mergeCell ref="O15:P16"/>
    <mergeCell ref="A13:A14"/>
    <mergeCell ref="M13:M14"/>
    <mergeCell ref="K17:K18"/>
    <mergeCell ref="A19:A20"/>
    <mergeCell ref="G19:G20"/>
    <mergeCell ref="I19:I20"/>
    <mergeCell ref="K19:K20"/>
    <mergeCell ref="G13:G14"/>
    <mergeCell ref="A17:A18"/>
    <mergeCell ref="G17:G18"/>
    <mergeCell ref="I17:I18"/>
    <mergeCell ref="I21:I22"/>
    <mergeCell ref="K21:K22"/>
    <mergeCell ref="L17:L18"/>
    <mergeCell ref="O17:P18"/>
    <mergeCell ref="L19:L20"/>
    <mergeCell ref="O19:P20"/>
    <mergeCell ref="M17:M18"/>
    <mergeCell ref="N17:N18"/>
    <mergeCell ref="M19:M20"/>
    <mergeCell ref="N19:N20"/>
    <mergeCell ref="L21:L22"/>
    <mergeCell ref="O21:P22"/>
    <mergeCell ref="A23:A24"/>
    <mergeCell ref="G23:G24"/>
    <mergeCell ref="I23:I24"/>
    <mergeCell ref="K23:K24"/>
    <mergeCell ref="L23:L24"/>
    <mergeCell ref="O23:P24"/>
    <mergeCell ref="A21:A22"/>
    <mergeCell ref="G21:G22"/>
    <mergeCell ref="A27:A28"/>
    <mergeCell ref="G27:G28"/>
    <mergeCell ref="I27:I28"/>
    <mergeCell ref="K27:K28"/>
    <mergeCell ref="A25:A26"/>
    <mergeCell ref="G25:G26"/>
    <mergeCell ref="I25:I26"/>
    <mergeCell ref="K25:K26"/>
    <mergeCell ref="I29:I30"/>
    <mergeCell ref="K29:K30"/>
    <mergeCell ref="L25:L26"/>
    <mergeCell ref="O25:P26"/>
    <mergeCell ref="L27:L28"/>
    <mergeCell ref="O27:P28"/>
    <mergeCell ref="M25:M26"/>
    <mergeCell ref="N25:N26"/>
    <mergeCell ref="M27:M28"/>
    <mergeCell ref="N27:N28"/>
    <mergeCell ref="L29:L30"/>
    <mergeCell ref="O29:P30"/>
    <mergeCell ref="A31:A32"/>
    <mergeCell ref="G31:G32"/>
    <mergeCell ref="I31:I32"/>
    <mergeCell ref="K31:K32"/>
    <mergeCell ref="L31:L32"/>
    <mergeCell ref="O31:P32"/>
    <mergeCell ref="A29:A30"/>
    <mergeCell ref="G29:G30"/>
    <mergeCell ref="A35:A36"/>
    <mergeCell ref="G35:G36"/>
    <mergeCell ref="I35:I36"/>
    <mergeCell ref="K35:K36"/>
    <mergeCell ref="A33:A34"/>
    <mergeCell ref="G33:G34"/>
    <mergeCell ref="I33:I34"/>
    <mergeCell ref="K33:K34"/>
    <mergeCell ref="I37:I38"/>
    <mergeCell ref="K37:K38"/>
    <mergeCell ref="L33:L34"/>
    <mergeCell ref="O33:P34"/>
    <mergeCell ref="L35:L36"/>
    <mergeCell ref="O35:P36"/>
    <mergeCell ref="M33:M34"/>
    <mergeCell ref="N33:N34"/>
    <mergeCell ref="M35:M36"/>
    <mergeCell ref="N35:N36"/>
    <mergeCell ref="L37:L38"/>
    <mergeCell ref="O37:P38"/>
    <mergeCell ref="A39:A40"/>
    <mergeCell ref="G39:G40"/>
    <mergeCell ref="I39:I40"/>
    <mergeCell ref="K39:K40"/>
    <mergeCell ref="L39:L40"/>
    <mergeCell ref="O39:P40"/>
    <mergeCell ref="A37:A38"/>
    <mergeCell ref="G37:G38"/>
    <mergeCell ref="A43:A44"/>
    <mergeCell ref="G43:G44"/>
    <mergeCell ref="I43:I44"/>
    <mergeCell ref="K43:K44"/>
    <mergeCell ref="A41:A42"/>
    <mergeCell ref="G41:G42"/>
    <mergeCell ref="I41:I42"/>
    <mergeCell ref="K41:K42"/>
    <mergeCell ref="I45:I46"/>
    <mergeCell ref="K45:K46"/>
    <mergeCell ref="L41:L42"/>
    <mergeCell ref="O41:P42"/>
    <mergeCell ref="L43:L44"/>
    <mergeCell ref="O43:P44"/>
    <mergeCell ref="M41:M42"/>
    <mergeCell ref="N41:N42"/>
    <mergeCell ref="M43:M44"/>
    <mergeCell ref="N43:N44"/>
    <mergeCell ref="L45:L46"/>
    <mergeCell ref="O45:P46"/>
    <mergeCell ref="A47:A48"/>
    <mergeCell ref="G47:G48"/>
    <mergeCell ref="I47:I48"/>
    <mergeCell ref="K47:K48"/>
    <mergeCell ref="L47:L48"/>
    <mergeCell ref="O47:P48"/>
    <mergeCell ref="A45:A46"/>
    <mergeCell ref="G45:G46"/>
    <mergeCell ref="I51:I52"/>
    <mergeCell ref="K51:K52"/>
    <mergeCell ref="A49:A50"/>
    <mergeCell ref="G49:G50"/>
    <mergeCell ref="I49:I50"/>
    <mergeCell ref="K49:K50"/>
    <mergeCell ref="L49:L50"/>
    <mergeCell ref="O49:P50"/>
    <mergeCell ref="L51:L52"/>
    <mergeCell ref="O51:P52"/>
    <mergeCell ref="M49:M50"/>
    <mergeCell ref="N49:N50"/>
    <mergeCell ref="M51:M52"/>
    <mergeCell ref="N51:N52"/>
    <mergeCell ref="O53:P54"/>
    <mergeCell ref="A55:A56"/>
    <mergeCell ref="G55:G56"/>
    <mergeCell ref="I55:I56"/>
    <mergeCell ref="K55:K56"/>
    <mergeCell ref="L55:L56"/>
    <mergeCell ref="O55:P56"/>
    <mergeCell ref="A53:A54"/>
    <mergeCell ref="G53:G54"/>
    <mergeCell ref="I53:I54"/>
    <mergeCell ref="K59:K60"/>
    <mergeCell ref="A57:A58"/>
    <mergeCell ref="G57:G58"/>
    <mergeCell ref="I57:I58"/>
    <mergeCell ref="K57:K58"/>
    <mergeCell ref="L53:L54"/>
    <mergeCell ref="K53:K54"/>
    <mergeCell ref="I61:I62"/>
    <mergeCell ref="K61:K62"/>
    <mergeCell ref="L57:L58"/>
    <mergeCell ref="O57:P58"/>
    <mergeCell ref="L59:L60"/>
    <mergeCell ref="O59:P60"/>
    <mergeCell ref="N61:N62"/>
    <mergeCell ref="L61:L62"/>
    <mergeCell ref="O61:P62"/>
    <mergeCell ref="I59:I60"/>
    <mergeCell ref="A61:A62"/>
    <mergeCell ref="G61:G62"/>
    <mergeCell ref="B8:B9"/>
    <mergeCell ref="C8:C9"/>
    <mergeCell ref="D8:D9"/>
    <mergeCell ref="E8:E9"/>
    <mergeCell ref="A59:A60"/>
    <mergeCell ref="G59:G60"/>
    <mergeCell ref="A51:A52"/>
    <mergeCell ref="G51:G52"/>
  </mergeCells>
  <hyperlinks>
    <hyperlink ref="A2" r:id="rId1" display="www.turf-tec.com "/>
  </hyperlinks>
  <printOptions/>
  <pageMargins left="0.75" right="0.75" top="1" bottom="1" header="0.5" footer="0.5"/>
  <pageSetup fitToHeight="1" fitToWidth="1" horizontalDpi="300" verticalDpi="300" orientation="landscape" scale="54" r:id="rId5"/>
  <ignoredErrors>
    <ignoredError sqref="E18 E12 E14 E16 E20 E22 E24 E26 E28 E30 E32 E34 E36 E38 E40 E42 E44 E46 E48 E50 E52 E54 E56 E58" 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Turf-Tec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Mascaro</cp:lastModifiedBy>
  <cp:lastPrinted>2005-11-11T22:22:17Z</cp:lastPrinted>
  <dcterms:created xsi:type="dcterms:W3CDTF">2003-07-08T18:53:08Z</dcterms:created>
  <dcterms:modified xsi:type="dcterms:W3CDTF">2012-05-03T13:53:15Z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